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ocuments\LEMUS 2018\CUMPLIMIENTO TITULO V LGCG\INFORMACION CONTABLE SEPARADA\"/>
    </mc:Choice>
  </mc:AlternateContent>
  <bookViews>
    <workbookView xWindow="0" yWindow="0" windowWidth="24000" windowHeight="9135"/>
  </bookViews>
  <sheets>
    <sheet name="ANALITICO ACTIVO" sheetId="1" r:id="rId1"/>
  </sheets>
  <externalReferences>
    <externalReference r:id="rId2"/>
  </externalReferences>
  <definedNames>
    <definedName name="_xlnm.Print_Area" localSheetId="0">'ANALITICO ACTIVO'!$B$2:$J$48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C47" i="1"/>
  <c r="F46" i="1"/>
  <c r="C46" i="1"/>
  <c r="N35" i="1"/>
  <c r="O35" i="1" s="1"/>
  <c r="H35" i="1"/>
  <c r="I35" i="1" s="1"/>
  <c r="E35" i="1"/>
  <c r="N34" i="1"/>
  <c r="E34" i="1"/>
  <c r="H34" i="1" s="1"/>
  <c r="N33" i="1"/>
  <c r="O33" i="1" s="1"/>
  <c r="E33" i="1"/>
  <c r="H33" i="1" s="1"/>
  <c r="I33" i="1" s="1"/>
  <c r="N32" i="1"/>
  <c r="O32" i="1" s="1"/>
  <c r="E32" i="1"/>
  <c r="H32" i="1" s="1"/>
  <c r="I32" i="1" s="1"/>
  <c r="E31" i="1"/>
  <c r="H31" i="1" s="1"/>
  <c r="I31" i="1" s="1"/>
  <c r="H30" i="1"/>
  <c r="I30" i="1" s="1"/>
  <c r="E30" i="1"/>
  <c r="E29" i="1"/>
  <c r="H29" i="1" s="1"/>
  <c r="H28" i="1"/>
  <c r="I28" i="1" s="1"/>
  <c r="E28" i="1"/>
  <c r="E27" i="1"/>
  <c r="H27" i="1" s="1"/>
  <c r="G25" i="1"/>
  <c r="F25" i="1"/>
  <c r="E25" i="1"/>
  <c r="H23" i="1"/>
  <c r="I23" i="1" s="1"/>
  <c r="E23" i="1"/>
  <c r="E22" i="1"/>
  <c r="H22" i="1" s="1"/>
  <c r="H21" i="1"/>
  <c r="I21" i="1" s="1"/>
  <c r="E21" i="1"/>
  <c r="E20" i="1"/>
  <c r="H20" i="1" s="1"/>
  <c r="F19" i="1"/>
  <c r="H19" i="1" s="1"/>
  <c r="I19" i="1" s="1"/>
  <c r="E19" i="1"/>
  <c r="G19" i="1" s="1"/>
  <c r="F18" i="1"/>
  <c r="E18" i="1"/>
  <c r="G18" i="1" s="1"/>
  <c r="G15" i="1" s="1"/>
  <c r="G37" i="1" s="1"/>
  <c r="F17" i="1"/>
  <c r="E17" i="1"/>
  <c r="H17" i="1" s="1"/>
  <c r="F15" i="1"/>
  <c r="F37" i="1" s="1"/>
  <c r="D3" i="1"/>
  <c r="I20" i="1" l="1"/>
  <c r="I29" i="1"/>
  <c r="I17" i="1"/>
  <c r="I22" i="1"/>
  <c r="I27" i="1"/>
  <c r="I25" i="1" s="1"/>
  <c r="H25" i="1"/>
  <c r="O34" i="1"/>
  <c r="I34" i="1"/>
  <c r="E15" i="1"/>
  <c r="E37" i="1" s="1"/>
  <c r="H18" i="1"/>
  <c r="I18" i="1" l="1"/>
  <c r="I15" i="1" s="1"/>
  <c r="I37" i="1" s="1"/>
  <c r="H15" i="1"/>
  <c r="H37" i="1" s="1"/>
</calcChain>
</file>

<file path=xl/sharedStrings.xml><?xml version="1.0" encoding="utf-8"?>
<sst xmlns="http://schemas.openxmlformats.org/spreadsheetml/2006/main" count="32" uniqueCount="32">
  <si>
    <t>Estado Analítico del Activo</t>
  </si>
  <si>
    <t>Del 1 de enero al 31 de diciembre de 2017</t>
  </si>
  <si>
    <t>(Miles de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</si>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</sst>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#,###.0;\-#,###.0"/>
    <numFmt numFmtId="166" formatCode="#,###.0;\(#,###.0\)"/>
    <numFmt numFmtId="167" formatCode="#,###.00;\(#,###.00\)"/>
    <numFmt numFmtId="168" formatCode="#,##0.0000000000000_ ;\-#,##0.0000000000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i/>
      <sz val="9"/>
      <color theme="1"/>
      <name val="Gotham Book"/>
      <family val="3"/>
    </font>
    <font>
      <sz val="9"/>
      <name val="Gotham Book"/>
      <family val="3"/>
    </font>
    <font>
      <sz val="11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11" xfId="2" applyNumberFormat="1" applyFont="1" applyFill="1" applyBorder="1" applyAlignment="1">
      <alignment horizontal="center" vertical="top"/>
    </xf>
    <xf numFmtId="0" fontId="5" fillId="2" borderId="1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vertical="top"/>
    </xf>
    <xf numFmtId="165" fontId="5" fillId="2" borderId="1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165" fontId="5" fillId="2" borderId="0" xfId="1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5" fontId="7" fillId="2" borderId="11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165" fontId="8" fillId="2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>
      <alignment vertical="top"/>
    </xf>
    <xf numFmtId="43" fontId="1" fillId="0" borderId="0" xfId="1" applyFont="1"/>
    <xf numFmtId="165" fontId="8" fillId="2" borderId="0" xfId="1" applyNumberFormat="1" applyFont="1" applyFill="1" applyBorder="1" applyAlignment="1">
      <alignment vertical="top"/>
    </xf>
    <xf numFmtId="0" fontId="9" fillId="0" borderId="0" xfId="0" applyFont="1"/>
    <xf numFmtId="0" fontId="2" fillId="2" borderId="0" xfId="0" applyFont="1" applyFill="1" applyBorder="1" applyAlignment="1">
      <alignment horizontal="left" vertical="top"/>
    </xf>
    <xf numFmtId="165" fontId="2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43" fontId="0" fillId="0" borderId="0" xfId="0" applyNumberFormat="1"/>
    <xf numFmtId="166" fontId="8" fillId="0" borderId="0" xfId="1" applyNumberFormat="1" applyFont="1" applyFill="1" applyBorder="1" applyAlignment="1" applyProtection="1">
      <alignment vertical="top"/>
      <protection locked="0"/>
    </xf>
    <xf numFmtId="167" fontId="1" fillId="0" borderId="0" xfId="1" applyNumberFormat="1" applyFont="1"/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168" fontId="8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S/Documents/LEMUS%202018/CUMPLIMIENTO%20TITULO%20V%20LGCG/1%20INFORMACION%20CONTABLE/ESTADOS%20FINANCIEROS%20TESCHI%20A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D16">
            <v>11036.4</v>
          </cell>
        </row>
        <row r="17">
          <cell r="C17">
            <v>5882.45</v>
          </cell>
          <cell r="D17">
            <v>18380.5</v>
          </cell>
        </row>
        <row r="18">
          <cell r="C18">
            <v>12748.13</v>
          </cell>
          <cell r="D18">
            <v>892.3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165809.4</v>
          </cell>
        </row>
        <row r="32">
          <cell r="D32">
            <v>40354</v>
          </cell>
        </row>
        <row r="33">
          <cell r="D33">
            <v>0</v>
          </cell>
        </row>
        <row r="34">
          <cell r="C34">
            <v>-29317.86</v>
          </cell>
          <cell r="D34">
            <v>-28605.8</v>
          </cell>
        </row>
        <row r="35">
          <cell r="C35">
            <v>0</v>
          </cell>
          <cell r="D35">
            <v>10.3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</sheetData>
      <sheetData sheetId="1"/>
      <sheetData sheetId="2">
        <row r="44">
          <cell r="D44" t="str">
            <v>LCDA. IRMA NEFTALI LEMUS DÍAZ</v>
          </cell>
          <cell r="H44" t="str">
            <v>C.P. MARIBEL DOMÍNGUEZ SALGADO</v>
          </cell>
        </row>
        <row r="45">
          <cell r="D45" t="str">
            <v>Encargada del Departamento de Recursos Financieros.</v>
          </cell>
          <cell r="H45" t="str">
            <v>Encargada de la Subdirección de Servicios Administrativos.</v>
          </cell>
        </row>
      </sheetData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pane xSplit="4" ySplit="12" topLeftCell="F13" activePane="bottomRight" state="frozen"/>
      <selection pane="topRight" activeCell="E1" sqref="E1"/>
      <selection pane="bottomLeft" activeCell="A13" sqref="A13"/>
      <selection pane="bottomRight" activeCell="O41" sqref="O41"/>
    </sheetView>
  </sheetViews>
  <sheetFormatPr baseColWidth="10" defaultRowHeight="15" x14ac:dyDescent="0.25"/>
  <cols>
    <col min="1" max="1" width="0.85546875" style="45" customWidth="1"/>
    <col min="2" max="2" width="3" style="45" customWidth="1"/>
    <col min="3" max="3" width="23" style="45" customWidth="1"/>
    <col min="4" max="4" width="27.5703125" style="45" customWidth="1"/>
    <col min="5" max="9" width="21" style="45" customWidth="1"/>
    <col min="10" max="10" width="3" style="45" customWidth="1"/>
    <col min="11" max="11" width="1" style="45" customWidth="1"/>
    <col min="12" max="12" width="0" style="45" hidden="1" customWidth="1"/>
    <col min="14" max="14" width="11.42578125" style="43" customWidth="1"/>
    <col min="15" max="15" width="15.140625" style="43" bestFit="1" customWidth="1"/>
  </cols>
  <sheetData>
    <row r="1" spans="2:12" x14ac:dyDescent="0.25">
      <c r="B1" s="1"/>
      <c r="C1" s="2"/>
      <c r="D1" s="3"/>
      <c r="E1" s="3"/>
      <c r="F1" s="3"/>
      <c r="G1" s="4"/>
      <c r="H1" s="4"/>
      <c r="I1" s="4"/>
      <c r="J1" s="5"/>
      <c r="K1" s="4"/>
      <c r="L1" s="4"/>
    </row>
    <row r="2" spans="2:12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/>
      <c r="C3" s="6"/>
      <c r="D3" s="7" t="str">
        <f>+'[1]FLUJOS EFEC'!C1</f>
        <v xml:space="preserve">TECNOLOGICO DE ESTUDIOS SUPERIORES DE CHIMALHUACAN (TESCHI) </v>
      </c>
      <c r="E3" s="7"/>
      <c r="F3" s="7"/>
      <c r="G3" s="7"/>
      <c r="H3" s="7"/>
      <c r="I3" s="6"/>
      <c r="J3" s="6"/>
      <c r="K3" s="8"/>
      <c r="L3" s="8"/>
    </row>
    <row r="4" spans="2:12" x14ac:dyDescent="0.25">
      <c r="B4" s="1"/>
      <c r="C4" s="6"/>
      <c r="D4" s="7" t="s">
        <v>0</v>
      </c>
      <c r="E4" s="7"/>
      <c r="F4" s="7"/>
      <c r="G4" s="7"/>
      <c r="H4" s="7"/>
      <c r="I4" s="6"/>
      <c r="J4" s="6"/>
      <c r="K4" s="8"/>
      <c r="L4" s="8"/>
    </row>
    <row r="5" spans="2:12" x14ac:dyDescent="0.25">
      <c r="B5" s="1"/>
      <c r="C5" s="6"/>
      <c r="D5" s="7" t="s">
        <v>1</v>
      </c>
      <c r="E5" s="7"/>
      <c r="F5" s="7"/>
      <c r="G5" s="7"/>
      <c r="H5" s="7"/>
      <c r="I5" s="6"/>
      <c r="J5" s="6"/>
      <c r="K5" s="8"/>
      <c r="L5" s="8"/>
    </row>
    <row r="6" spans="2:12" x14ac:dyDescent="0.25">
      <c r="B6" s="1"/>
      <c r="C6" s="6"/>
      <c r="D6" s="7" t="s">
        <v>2</v>
      </c>
      <c r="E6" s="7"/>
      <c r="F6" s="7"/>
      <c r="G6" s="7"/>
      <c r="H6" s="7"/>
      <c r="I6" s="6"/>
      <c r="J6" s="6"/>
      <c r="K6" s="8"/>
      <c r="L6" s="8"/>
    </row>
    <row r="7" spans="2:12" x14ac:dyDescent="0.25">
      <c r="B7" s="9"/>
      <c r="C7" s="9"/>
      <c r="D7" s="9"/>
      <c r="E7" s="9"/>
      <c r="F7" s="9"/>
      <c r="G7" s="9"/>
      <c r="H7" s="9"/>
      <c r="I7" s="9"/>
      <c r="J7" s="9"/>
      <c r="K7" s="1"/>
      <c r="L7" s="1"/>
    </row>
    <row r="8" spans="2:12" ht="15.75" thickBot="1" x14ac:dyDescent="0.3">
      <c r="B8" s="9"/>
      <c r="C8" s="9"/>
      <c r="D8" s="9"/>
      <c r="E8" s="9"/>
      <c r="F8" s="9"/>
      <c r="G8" s="9"/>
      <c r="H8" s="9"/>
      <c r="I8" s="9"/>
      <c r="J8" s="9"/>
      <c r="K8" s="1"/>
      <c r="L8" s="1"/>
    </row>
    <row r="9" spans="2:12" ht="15.75" thickBot="1" x14ac:dyDescent="0.3">
      <c r="B9" s="10"/>
      <c r="C9" s="11" t="s">
        <v>3</v>
      </c>
      <c r="D9" s="12"/>
      <c r="E9" s="13" t="s">
        <v>4</v>
      </c>
      <c r="F9" s="13" t="s">
        <v>5</v>
      </c>
      <c r="G9" s="14" t="s">
        <v>6</v>
      </c>
      <c r="H9" s="14" t="s">
        <v>7</v>
      </c>
      <c r="I9" s="15" t="s">
        <v>8</v>
      </c>
      <c r="J9" s="16"/>
      <c r="K9" s="17"/>
      <c r="L9" s="17"/>
    </row>
    <row r="10" spans="2:12" ht="15.75" thickBot="1" x14ac:dyDescent="0.3">
      <c r="B10" s="18"/>
      <c r="C10" s="19"/>
      <c r="D10" s="20"/>
      <c r="E10" s="13">
        <v>1</v>
      </c>
      <c r="F10" s="13">
        <v>2</v>
      </c>
      <c r="G10" s="14">
        <v>3</v>
      </c>
      <c r="H10" s="14" t="s">
        <v>9</v>
      </c>
      <c r="I10" s="15" t="s">
        <v>10</v>
      </c>
      <c r="J10" s="16"/>
      <c r="K10" s="17"/>
      <c r="L10" s="17"/>
    </row>
    <row r="11" spans="2:12" x14ac:dyDescent="0.25">
      <c r="B11" s="21"/>
      <c r="C11" s="9"/>
      <c r="D11" s="9"/>
      <c r="E11" s="9"/>
      <c r="F11" s="9"/>
      <c r="G11" s="9"/>
      <c r="H11" s="9"/>
      <c r="I11" s="9"/>
      <c r="J11" s="22"/>
      <c r="K11" s="1"/>
      <c r="L11" s="1"/>
    </row>
    <row r="12" spans="2:12" x14ac:dyDescent="0.25">
      <c r="B12" s="23"/>
      <c r="C12" s="24"/>
      <c r="D12" s="24"/>
      <c r="E12" s="24"/>
      <c r="F12" s="24"/>
      <c r="G12" s="24"/>
      <c r="H12" s="24"/>
      <c r="I12" s="24"/>
      <c r="J12" s="25"/>
      <c r="K12" s="8"/>
      <c r="L12" s="8"/>
    </row>
    <row r="13" spans="2:12" x14ac:dyDescent="0.25">
      <c r="B13" s="26"/>
      <c r="C13" s="27" t="s">
        <v>11</v>
      </c>
      <c r="D13" s="27"/>
      <c r="E13" s="28"/>
      <c r="F13" s="28"/>
      <c r="G13" s="28"/>
      <c r="H13" s="28"/>
      <c r="I13" s="28"/>
      <c r="J13" s="29"/>
      <c r="K13" s="8"/>
      <c r="L13" s="8"/>
    </row>
    <row r="14" spans="2:12" x14ac:dyDescent="0.25">
      <c r="B14" s="26"/>
      <c r="C14" s="30"/>
      <c r="D14" s="30"/>
      <c r="E14" s="28"/>
      <c r="F14" s="28"/>
      <c r="G14" s="28"/>
      <c r="H14" s="28"/>
      <c r="I14" s="28"/>
      <c r="J14" s="29"/>
      <c r="K14" s="8"/>
      <c r="L14" s="8"/>
    </row>
    <row r="15" spans="2:12" x14ac:dyDescent="0.25">
      <c r="B15" s="31"/>
      <c r="C15" s="32" t="s">
        <v>12</v>
      </c>
      <c r="D15" s="32"/>
      <c r="E15" s="33">
        <f>SUM(E17:E23)</f>
        <v>30309.200000000001</v>
      </c>
      <c r="F15" s="33">
        <f>SUM(F17:F23)</f>
        <v>89741.41</v>
      </c>
      <c r="G15" s="33">
        <f>SUM(G17:G23)</f>
        <v>75293.740000000005</v>
      </c>
      <c r="H15" s="33">
        <f>SUM(H17:H23)</f>
        <v>44756.869999999995</v>
      </c>
      <c r="I15" s="34">
        <f>SUM(I17:I23)</f>
        <v>14447.669999999995</v>
      </c>
      <c r="J15" s="35"/>
      <c r="K15" s="8"/>
      <c r="L15" s="8"/>
    </row>
    <row r="16" spans="2:12" x14ac:dyDescent="0.25">
      <c r="B16" s="36"/>
      <c r="C16" s="2"/>
      <c r="D16" s="2"/>
      <c r="E16" s="37"/>
      <c r="F16" s="37"/>
      <c r="G16" s="37"/>
      <c r="H16" s="37"/>
      <c r="I16" s="37"/>
      <c r="J16" s="38"/>
      <c r="K16" s="8"/>
      <c r="L16" s="8"/>
    </row>
    <row r="17" spans="2:16" x14ac:dyDescent="0.25">
      <c r="B17" s="36"/>
      <c r="C17" s="39" t="s">
        <v>13</v>
      </c>
      <c r="D17" s="39"/>
      <c r="E17" s="40">
        <f>+'[1]SIT FINAN'!D16</f>
        <v>11036.4</v>
      </c>
      <c r="F17" s="41">
        <f>71075.83+35</f>
        <v>71110.83</v>
      </c>
      <c r="G17" s="41">
        <v>56020.94</v>
      </c>
      <c r="H17" s="42">
        <f>E17+F17-G17</f>
        <v>26126.289999999994</v>
      </c>
      <c r="I17" s="34">
        <f>H17-E17</f>
        <v>15089.889999999994</v>
      </c>
      <c r="J17" s="38"/>
      <c r="K17" s="8"/>
      <c r="L17" s="8"/>
    </row>
    <row r="18" spans="2:16" x14ac:dyDescent="0.25">
      <c r="B18" s="36"/>
      <c r="C18" s="39" t="s">
        <v>14</v>
      </c>
      <c r="D18" s="39"/>
      <c r="E18" s="40">
        <f>'[1]SIT FINAN'!D17</f>
        <v>18380.5</v>
      </c>
      <c r="F18" s="40">
        <f>'[1]SIT FINAN'!C17</f>
        <v>5882.45</v>
      </c>
      <c r="G18" s="40">
        <f>E18</f>
        <v>18380.5</v>
      </c>
      <c r="H18" s="44">
        <f t="shared" ref="H18:H23" si="0">E18+F18-G18</f>
        <v>5882.4500000000007</v>
      </c>
      <c r="I18" s="34">
        <f t="shared" ref="I18:I23" si="1">H18-E18</f>
        <v>-12498.05</v>
      </c>
      <c r="J18" s="38"/>
      <c r="K18" s="8"/>
      <c r="L18" s="8"/>
    </row>
    <row r="19" spans="2:16" x14ac:dyDescent="0.25">
      <c r="B19" s="36"/>
      <c r="C19" s="39" t="s">
        <v>15</v>
      </c>
      <c r="D19" s="39"/>
      <c r="E19" s="40">
        <f>'[1]SIT FINAN'!D18</f>
        <v>892.3</v>
      </c>
      <c r="F19" s="40">
        <f>'[1]SIT FINAN'!C18</f>
        <v>12748.13</v>
      </c>
      <c r="G19" s="40">
        <f>E19</f>
        <v>892.3</v>
      </c>
      <c r="H19" s="44">
        <f>E19+F19-G19</f>
        <v>12748.13</v>
      </c>
      <c r="I19" s="34">
        <f t="shared" si="1"/>
        <v>11855.83</v>
      </c>
      <c r="J19" s="38"/>
      <c r="K19" s="8"/>
      <c r="L19" s="8"/>
    </row>
    <row r="20" spans="2:16" x14ac:dyDescent="0.25">
      <c r="B20" s="36"/>
      <c r="C20" s="39" t="s">
        <v>16</v>
      </c>
      <c r="D20" s="39"/>
      <c r="E20" s="40">
        <f>'[1]SIT FINAN'!D19</f>
        <v>0</v>
      </c>
      <c r="F20" s="40">
        <v>0</v>
      </c>
      <c r="G20" s="40">
        <v>0</v>
      </c>
      <c r="H20" s="44">
        <f t="shared" si="0"/>
        <v>0</v>
      </c>
      <c r="I20" s="44">
        <f t="shared" si="1"/>
        <v>0</v>
      </c>
      <c r="J20" s="38"/>
      <c r="K20" s="8"/>
      <c r="L20" s="8"/>
    </row>
    <row r="21" spans="2:16" x14ac:dyDescent="0.25">
      <c r="B21" s="36"/>
      <c r="C21" s="39" t="s">
        <v>17</v>
      </c>
      <c r="D21" s="39"/>
      <c r="E21" s="40">
        <f>'[1]SIT FINAN'!D20</f>
        <v>0</v>
      </c>
      <c r="F21" s="40">
        <v>0</v>
      </c>
      <c r="G21" s="40">
        <v>0</v>
      </c>
      <c r="H21" s="44">
        <f t="shared" si="0"/>
        <v>0</v>
      </c>
      <c r="I21" s="44">
        <f t="shared" si="1"/>
        <v>0</v>
      </c>
      <c r="J21" s="38"/>
      <c r="K21" s="8"/>
      <c r="L21" s="8"/>
    </row>
    <row r="22" spans="2:16" x14ac:dyDescent="0.25">
      <c r="B22" s="36"/>
      <c r="C22" s="39" t="s">
        <v>18</v>
      </c>
      <c r="D22" s="39"/>
      <c r="E22" s="40">
        <f>'[1]SIT FINAN'!D21</f>
        <v>0</v>
      </c>
      <c r="F22" s="40">
        <v>0</v>
      </c>
      <c r="G22" s="40">
        <v>0</v>
      </c>
      <c r="H22" s="44">
        <f t="shared" si="0"/>
        <v>0</v>
      </c>
      <c r="I22" s="44">
        <f t="shared" si="1"/>
        <v>0</v>
      </c>
      <c r="J22" s="38"/>
      <c r="K22" s="8"/>
      <c r="L22" s="8"/>
    </row>
    <row r="23" spans="2:16" x14ac:dyDescent="0.25">
      <c r="B23" s="36"/>
      <c r="C23" s="39" t="s">
        <v>19</v>
      </c>
      <c r="D23" s="39"/>
      <c r="E23" s="40">
        <f>'[1]SIT FINAN'!D22</f>
        <v>0</v>
      </c>
      <c r="F23" s="40">
        <v>0</v>
      </c>
      <c r="G23" s="40">
        <v>0</v>
      </c>
      <c r="H23" s="44">
        <f t="shared" si="0"/>
        <v>0</v>
      </c>
      <c r="I23" s="44">
        <f t="shared" si="1"/>
        <v>0</v>
      </c>
      <c r="J23" s="38"/>
    </row>
    <row r="24" spans="2:16" x14ac:dyDescent="0.25">
      <c r="B24" s="36"/>
      <c r="C24" s="46"/>
      <c r="D24" s="46"/>
      <c r="E24" s="47"/>
      <c r="F24" s="47"/>
      <c r="G24" s="47"/>
      <c r="H24" s="47"/>
      <c r="I24" s="47"/>
      <c r="J24" s="38"/>
    </row>
    <row r="25" spans="2:16" x14ac:dyDescent="0.25">
      <c r="B25" s="31"/>
      <c r="C25" s="32" t="s">
        <v>20</v>
      </c>
      <c r="D25" s="32"/>
      <c r="E25" s="33">
        <f>SUM(E27:E35)</f>
        <v>177567.9</v>
      </c>
      <c r="F25" s="33">
        <f>SUM(F27:F35)</f>
        <v>14870.2</v>
      </c>
      <c r="G25" s="33">
        <f>SUM(G27:G35)</f>
        <v>29317.86</v>
      </c>
      <c r="H25" s="33">
        <f>SUM(H27:H35)</f>
        <v>163120.23999999996</v>
      </c>
      <c r="I25" s="48">
        <f>SUM(I27:I35)</f>
        <v>-14447.660000000007</v>
      </c>
      <c r="J25" s="35"/>
    </row>
    <row r="26" spans="2:16" x14ac:dyDescent="0.25">
      <c r="B26" s="36"/>
      <c r="C26" s="2"/>
      <c r="D26" s="46"/>
      <c r="E26" s="37"/>
      <c r="F26" s="37"/>
      <c r="G26" s="37"/>
      <c r="H26" s="37"/>
      <c r="I26" s="37"/>
      <c r="J26" s="38"/>
    </row>
    <row r="27" spans="2:16" x14ac:dyDescent="0.25">
      <c r="B27" s="36"/>
      <c r="C27" s="39" t="s">
        <v>21</v>
      </c>
      <c r="D27" s="39"/>
      <c r="E27" s="40">
        <f>'[1]SIT FINAN'!C29</f>
        <v>0</v>
      </c>
      <c r="F27" s="40">
        <v>0</v>
      </c>
      <c r="G27" s="40">
        <v>0</v>
      </c>
      <c r="H27" s="44">
        <f>E27+F27-G27</f>
        <v>0</v>
      </c>
      <c r="I27" s="44">
        <f>H27-E27</f>
        <v>0</v>
      </c>
      <c r="J27" s="38"/>
    </row>
    <row r="28" spans="2:16" x14ac:dyDescent="0.25">
      <c r="B28" s="36"/>
      <c r="C28" s="39" t="s">
        <v>22</v>
      </c>
      <c r="D28" s="39"/>
      <c r="E28" s="40">
        <f>'[1]SIT FINAN'!C30</f>
        <v>0</v>
      </c>
      <c r="F28" s="40">
        <v>0</v>
      </c>
      <c r="G28" s="40">
        <v>0</v>
      </c>
      <c r="H28" s="44">
        <f t="shared" ref="H28:H35" si="2">E28+F28-G28</f>
        <v>0</v>
      </c>
      <c r="I28" s="44">
        <f t="shared" ref="I28:I34" si="3">H28-E28</f>
        <v>0</v>
      </c>
      <c r="J28" s="38"/>
      <c r="P28" s="49"/>
    </row>
    <row r="29" spans="2:16" x14ac:dyDescent="0.25">
      <c r="B29" s="36"/>
      <c r="C29" s="39" t="s">
        <v>23</v>
      </c>
      <c r="D29" s="39"/>
      <c r="E29" s="40">
        <f>'[1]SIT FINAN'!C31</f>
        <v>165809.4</v>
      </c>
      <c r="F29" s="40">
        <v>0</v>
      </c>
      <c r="G29" s="40">
        <v>0</v>
      </c>
      <c r="H29" s="44">
        <f t="shared" si="2"/>
        <v>165809.4</v>
      </c>
      <c r="I29" s="44">
        <f t="shared" si="3"/>
        <v>0</v>
      </c>
      <c r="J29" s="38"/>
    </row>
    <row r="30" spans="2:16" x14ac:dyDescent="0.25">
      <c r="B30" s="36"/>
      <c r="C30" s="39" t="s">
        <v>24</v>
      </c>
      <c r="D30" s="39"/>
      <c r="E30" s="40">
        <f>+'[1]SIT FINAN'!D32</f>
        <v>40354</v>
      </c>
      <c r="F30" s="41">
        <v>14870.2</v>
      </c>
      <c r="G30" s="41">
        <v>0</v>
      </c>
      <c r="H30" s="44">
        <f>E30+F30-G30</f>
        <v>55224.2</v>
      </c>
      <c r="I30" s="34">
        <f t="shared" si="3"/>
        <v>14870.199999999997</v>
      </c>
      <c r="J30" s="38"/>
    </row>
    <row r="31" spans="2:16" x14ac:dyDescent="0.25">
      <c r="B31" s="36"/>
      <c r="C31" s="39" t="s">
        <v>25</v>
      </c>
      <c r="D31" s="39"/>
      <c r="E31" s="40">
        <f>+'[1]SIT FINAN'!D33</f>
        <v>0</v>
      </c>
      <c r="F31" s="41">
        <v>0</v>
      </c>
      <c r="G31" s="41">
        <v>0</v>
      </c>
      <c r="H31" s="44">
        <f t="shared" si="2"/>
        <v>0</v>
      </c>
      <c r="I31" s="44">
        <f t="shared" si="3"/>
        <v>0</v>
      </c>
      <c r="J31" s="38"/>
    </row>
    <row r="32" spans="2:16" x14ac:dyDescent="0.25">
      <c r="B32" s="36"/>
      <c r="C32" s="39" t="s">
        <v>26</v>
      </c>
      <c r="D32" s="39"/>
      <c r="E32" s="34">
        <f>+'[1]SIT FINAN'!D34</f>
        <v>-28605.8</v>
      </c>
      <c r="F32" s="50">
        <v>0</v>
      </c>
      <c r="G32" s="50">
        <v>29317.86</v>
      </c>
      <c r="H32" s="34">
        <f t="shared" si="2"/>
        <v>-57923.66</v>
      </c>
      <c r="I32" s="34">
        <f>H32-E32</f>
        <v>-29317.860000000004</v>
      </c>
      <c r="J32" s="38"/>
      <c r="N32" s="51">
        <f>+'[1]SIT FINAN'!C34</f>
        <v>-29317.86</v>
      </c>
      <c r="O32" s="43">
        <f t="shared" ref="O27:O35" si="4">+N32-H32</f>
        <v>28605.800000000003</v>
      </c>
    </row>
    <row r="33" spans="2:15" x14ac:dyDescent="0.25">
      <c r="B33" s="36"/>
      <c r="C33" s="39" t="s">
        <v>27</v>
      </c>
      <c r="D33" s="39"/>
      <c r="E33" s="34">
        <f>+'[1]SIT FINAN'!D35</f>
        <v>10.3</v>
      </c>
      <c r="F33" s="40">
        <v>0</v>
      </c>
      <c r="G33" s="40">
        <v>0</v>
      </c>
      <c r="H33" s="44">
        <f t="shared" si="2"/>
        <v>10.3</v>
      </c>
      <c r="I33" s="44">
        <f t="shared" si="3"/>
        <v>0</v>
      </c>
      <c r="J33" s="38"/>
      <c r="N33" s="43">
        <f>+'[1]SIT FINAN'!C35</f>
        <v>0</v>
      </c>
      <c r="O33" s="43">
        <f t="shared" si="4"/>
        <v>-10.3</v>
      </c>
    </row>
    <row r="34" spans="2:15" x14ac:dyDescent="0.25">
      <c r="B34" s="36"/>
      <c r="C34" s="39" t="s">
        <v>28</v>
      </c>
      <c r="D34" s="39"/>
      <c r="E34" s="34">
        <f>+'[1]SIT FINAN'!D36</f>
        <v>0</v>
      </c>
      <c r="F34" s="40">
        <v>0</v>
      </c>
      <c r="G34" s="40">
        <v>0</v>
      </c>
      <c r="H34" s="44">
        <f t="shared" si="2"/>
        <v>0</v>
      </c>
      <c r="I34" s="44">
        <f t="shared" si="3"/>
        <v>0</v>
      </c>
      <c r="J34" s="38"/>
      <c r="N34" s="43">
        <f>+'[1]SIT FINAN'!C36</f>
        <v>0</v>
      </c>
      <c r="O34" s="43">
        <f t="shared" si="4"/>
        <v>0</v>
      </c>
    </row>
    <row r="35" spans="2:15" x14ac:dyDescent="0.25">
      <c r="B35" s="36"/>
      <c r="C35" s="39" t="s">
        <v>29</v>
      </c>
      <c r="D35" s="39"/>
      <c r="E35" s="34">
        <f>+'[1]SIT FINAN'!D37</f>
        <v>0</v>
      </c>
      <c r="F35" s="40">
        <v>0</v>
      </c>
      <c r="G35" s="40">
        <v>0</v>
      </c>
      <c r="H35" s="44">
        <f t="shared" si="2"/>
        <v>0</v>
      </c>
      <c r="I35" s="44">
        <f>H35-E35</f>
        <v>0</v>
      </c>
      <c r="J35" s="38"/>
      <c r="N35" s="43">
        <f>+'[1]SIT FINAN'!C37</f>
        <v>0</v>
      </c>
      <c r="O35" s="43">
        <f t="shared" si="4"/>
        <v>0</v>
      </c>
    </row>
    <row r="36" spans="2:15" x14ac:dyDescent="0.25">
      <c r="B36" s="36"/>
      <c r="C36" s="46"/>
      <c r="D36" s="46"/>
      <c r="E36" s="47"/>
      <c r="F36" s="37"/>
      <c r="G36" s="37"/>
      <c r="H36" s="37"/>
      <c r="I36" s="37"/>
      <c r="J36" s="38"/>
    </row>
    <row r="37" spans="2:15" x14ac:dyDescent="0.25">
      <c r="B37" s="26"/>
      <c r="C37" s="27" t="s">
        <v>30</v>
      </c>
      <c r="D37" s="27"/>
      <c r="E37" s="33">
        <f>E15+E25</f>
        <v>207877.1</v>
      </c>
      <c r="F37" s="33">
        <f>F15+F25</f>
        <v>104611.61</v>
      </c>
      <c r="G37" s="33">
        <f>G15+G25</f>
        <v>104611.6</v>
      </c>
      <c r="H37" s="33">
        <f>H15+H25</f>
        <v>207877.10999999996</v>
      </c>
      <c r="I37" s="34">
        <f>I15+I25</f>
        <v>9.9999999874853529E-3</v>
      </c>
      <c r="J37" s="29"/>
    </row>
    <row r="38" spans="2:15" x14ac:dyDescent="0.25">
      <c r="B38" s="52"/>
      <c r="C38" s="53"/>
      <c r="D38" s="53"/>
      <c r="E38" s="53"/>
      <c r="F38" s="53"/>
      <c r="G38" s="53"/>
      <c r="H38" s="53"/>
      <c r="I38" s="53"/>
      <c r="J38" s="54"/>
    </row>
    <row r="39" spans="2:15" x14ac:dyDescent="0.25">
      <c r="B39" s="55"/>
      <c r="C39" s="56"/>
      <c r="D39" s="57"/>
      <c r="F39" s="55"/>
      <c r="G39" s="55"/>
      <c r="H39" s="55"/>
      <c r="I39" s="55"/>
      <c r="J39" s="55"/>
    </row>
    <row r="40" spans="2:15" x14ac:dyDescent="0.25">
      <c r="B40" s="1"/>
      <c r="C40" s="58" t="s">
        <v>31</v>
      </c>
      <c r="D40" s="58"/>
      <c r="E40" s="58"/>
      <c r="F40" s="58"/>
      <c r="G40" s="58"/>
      <c r="H40" s="58"/>
      <c r="I40" s="58"/>
      <c r="J40" s="59"/>
      <c r="K40" s="59"/>
      <c r="L40" s="1"/>
    </row>
    <row r="41" spans="2:15" x14ac:dyDescent="0.25">
      <c r="B41" s="1"/>
      <c r="C41" s="60"/>
      <c r="D41" s="60"/>
      <c r="E41" s="60"/>
      <c r="F41" s="60"/>
      <c r="G41" s="60"/>
      <c r="H41" s="60"/>
      <c r="I41" s="60"/>
      <c r="J41" s="59"/>
      <c r="K41" s="59"/>
      <c r="L41" s="1"/>
    </row>
    <row r="42" spans="2:15" x14ac:dyDescent="0.25">
      <c r="B42" s="1"/>
      <c r="C42" s="60"/>
      <c r="D42" s="60"/>
      <c r="E42" s="60"/>
      <c r="F42" s="61"/>
      <c r="G42" s="60"/>
      <c r="H42" s="60"/>
      <c r="I42" s="60"/>
      <c r="J42" s="59"/>
      <c r="K42" s="59"/>
      <c r="L42" s="1"/>
    </row>
    <row r="43" spans="2:15" x14ac:dyDescent="0.25">
      <c r="B43" s="1"/>
      <c r="C43" s="60"/>
      <c r="D43" s="60"/>
      <c r="E43" s="60"/>
      <c r="F43" s="60"/>
      <c r="G43" s="60"/>
      <c r="H43" s="60"/>
      <c r="I43" s="60"/>
      <c r="J43" s="59"/>
      <c r="K43" s="59"/>
      <c r="L43" s="1"/>
    </row>
    <row r="44" spans="2:15" x14ac:dyDescent="0.25">
      <c r="B44" s="1"/>
      <c r="C44" s="59"/>
      <c r="D44" s="62"/>
      <c r="E44" s="63"/>
      <c r="F44" s="63"/>
      <c r="G44" s="1"/>
      <c r="H44" s="64"/>
      <c r="I44" s="62"/>
      <c r="J44" s="63"/>
      <c r="K44" s="63"/>
      <c r="L44" s="1"/>
    </row>
    <row r="45" spans="2:15" x14ac:dyDescent="0.25">
      <c r="B45" s="1"/>
      <c r="C45" s="65"/>
      <c r="D45" s="65"/>
      <c r="E45" s="63"/>
      <c r="F45" s="66"/>
      <c r="G45" s="66"/>
      <c r="H45" s="66"/>
      <c r="I45" s="66"/>
      <c r="J45" s="63"/>
      <c r="K45" s="63"/>
      <c r="L45" s="1"/>
    </row>
    <row r="46" spans="2:15" x14ac:dyDescent="0.25">
      <c r="B46" s="1"/>
      <c r="C46" s="67" t="str">
        <f>+'[1]HACIENDA PUB'!D44</f>
        <v>LCDA. IRMA NEFTALI LEMUS DÍAZ</v>
      </c>
      <c r="D46" s="67"/>
      <c r="E46" s="68"/>
      <c r="F46" s="67" t="str">
        <f>+'[1]HACIENDA PUB'!H44</f>
        <v>C.P. MARIBEL DOMÍNGUEZ SALGADO</v>
      </c>
      <c r="G46" s="67"/>
      <c r="H46" s="67"/>
      <c r="I46" s="67"/>
      <c r="J46" s="69"/>
      <c r="K46" s="1"/>
    </row>
    <row r="47" spans="2:15" x14ac:dyDescent="0.25">
      <c r="B47" s="1"/>
      <c r="C47" s="70" t="str">
        <f>+'[1]HACIENDA PUB'!D45</f>
        <v>Encargada del Departamento de Recursos Financieros.</v>
      </c>
      <c r="D47" s="70"/>
      <c r="E47" s="71"/>
      <c r="F47" s="70" t="str">
        <f>+'[1]HACIENDA PUB'!H45</f>
        <v>Encargada de la Subdirección de Servicios Administrativos.</v>
      </c>
      <c r="G47" s="70"/>
      <c r="H47" s="70"/>
      <c r="I47" s="70"/>
      <c r="J47" s="69"/>
      <c r="K47" s="1"/>
    </row>
    <row r="48" spans="2:15" x14ac:dyDescent="0.25">
      <c r="C48" s="1"/>
      <c r="D48" s="1"/>
      <c r="E48" s="72"/>
      <c r="F48" s="1"/>
      <c r="G48" s="1"/>
      <c r="H48" s="1"/>
    </row>
    <row r="49" spans="3:8" x14ac:dyDescent="0.25">
      <c r="C49" s="1"/>
      <c r="D49" s="1"/>
      <c r="E49" s="72"/>
      <c r="F49" s="1"/>
      <c r="G49" s="1"/>
      <c r="H49" s="1"/>
    </row>
  </sheetData>
  <mergeCells count="40">
    <mergeCell ref="C46:D46"/>
    <mergeCell ref="F46:I46"/>
    <mergeCell ref="C47:D47"/>
    <mergeCell ref="F47:I47"/>
    <mergeCell ref="C35:D35"/>
    <mergeCell ref="C37:D37"/>
    <mergeCell ref="B38:J38"/>
    <mergeCell ref="C40:I40"/>
    <mergeCell ref="C45:D45"/>
    <mergeCell ref="F45:I45"/>
    <mergeCell ref="C29:D29"/>
    <mergeCell ref="C30:D30"/>
    <mergeCell ref="C31:D31"/>
    <mergeCell ref="C32:D32"/>
    <mergeCell ref="C33:D33"/>
    <mergeCell ref="C34:D34"/>
    <mergeCell ref="C21:D21"/>
    <mergeCell ref="C22:D22"/>
    <mergeCell ref="C23:D23"/>
    <mergeCell ref="C25:D25"/>
    <mergeCell ref="C27:D27"/>
    <mergeCell ref="C28:D28"/>
    <mergeCell ref="C13:D13"/>
    <mergeCell ref="C15:D15"/>
    <mergeCell ref="C17:D17"/>
    <mergeCell ref="C18:D18"/>
    <mergeCell ref="C19:D19"/>
    <mergeCell ref="C20:D20"/>
    <mergeCell ref="D6:H6"/>
    <mergeCell ref="B7:J7"/>
    <mergeCell ref="B8:J8"/>
    <mergeCell ref="C9:D10"/>
    <mergeCell ref="B11:J11"/>
    <mergeCell ref="B12:J12"/>
    <mergeCell ref="D1:F1"/>
    <mergeCell ref="G1:I1"/>
    <mergeCell ref="K1:L1"/>
    <mergeCell ref="D3:H3"/>
    <mergeCell ref="D4:H4"/>
    <mergeCell ref="D5:H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ACTIVO</vt:lpstr>
      <vt:lpstr>'ANALITICO ACTIVO'!Área_de_impresión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2018-04-30T23:19:22Z</dcterms:created>
  <dcterms:modified xsi:type="dcterms:W3CDTF">2018-04-30T23:19:50Z</dcterms:modified>
</cp:coreProperties>
</file>